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magdalena.hellstrom\Downloads\"/>
    </mc:Choice>
  </mc:AlternateContent>
  <xr:revisionPtr revIDLastSave="0" documentId="8_{1A57380B-67FF-4FB3-9F99-4D3CD0387ADE}" xr6:coauthVersionLast="47" xr6:coauthVersionMax="47" xr10:uidLastSave="{00000000-0000-0000-0000-000000000000}"/>
  <bookViews>
    <workbookView xWindow="38490" yWindow="5220" windowWidth="21570" windowHeight="14310" xr2:uid="{0304A8E5-5187-4B0D-B7D4-96DC8FD33C52}"/>
  </bookViews>
  <sheets>
    <sheet name="Sheet1" sheetId="1" r:id="rId1"/>
    <sheet name="Uträkningar för udda k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2" l="1"/>
  <c r="E23" i="2"/>
  <c r="E22" i="2"/>
  <c r="E21" i="2"/>
  <c r="E20" i="2"/>
  <c r="E19" i="2"/>
  <c r="E7" i="2"/>
  <c r="E11" i="2"/>
  <c r="E9" i="2"/>
  <c r="E10" i="2"/>
  <c r="E8" i="2"/>
  <c r="F15" i="1"/>
  <c r="G15" i="1" s="1"/>
  <c r="H15" i="1" s="1"/>
  <c r="I15" i="1" s="1"/>
  <c r="J15" i="1" s="1"/>
  <c r="K15" i="1" s="1"/>
  <c r="L15" i="1" s="1"/>
  <c r="M15" i="1" s="1"/>
  <c r="N15" i="1" s="1"/>
  <c r="E15" i="1"/>
  <c r="N12" i="1"/>
  <c r="M12" i="1"/>
  <c r="L12" i="1"/>
  <c r="K12" i="1"/>
  <c r="J12" i="1"/>
  <c r="I12" i="1"/>
  <c r="H12" i="1"/>
  <c r="F12" i="1"/>
  <c r="G12" i="1"/>
  <c r="F11" i="1"/>
  <c r="G11" i="1"/>
  <c r="H11" i="1"/>
  <c r="I11" i="1"/>
  <c r="J11" i="1"/>
  <c r="K11" i="1"/>
  <c r="L11" i="1"/>
  <c r="M11" i="1"/>
  <c r="N11" i="1"/>
  <c r="E11" i="1"/>
  <c r="L13" i="1" l="1"/>
  <c r="I2" i="2"/>
  <c r="K2" i="2" s="1"/>
  <c r="E26" i="2"/>
  <c r="C25" i="2"/>
  <c r="E25" i="2" s="1"/>
  <c r="E13" i="2"/>
  <c r="D7" i="1"/>
  <c r="D14" i="1" s="1"/>
  <c r="D3" i="1"/>
  <c r="D13" i="1" s="1"/>
  <c r="N17" i="1"/>
  <c r="L17" i="1"/>
  <c r="K17" i="1"/>
  <c r="J17" i="1"/>
  <c r="E17" i="1"/>
  <c r="M17" i="1" s="1"/>
  <c r="H17" i="1"/>
  <c r="G17" i="1"/>
  <c r="I17" i="1"/>
  <c r="F17" i="1"/>
  <c r="M14" i="1" l="1"/>
  <c r="N14" i="1"/>
  <c r="J14" i="1"/>
  <c r="H14" i="1"/>
  <c r="E14" i="1"/>
  <c r="L14" i="1"/>
  <c r="F14" i="1"/>
  <c r="K14" i="1"/>
  <c r="I14" i="1"/>
  <c r="G14" i="1"/>
  <c r="G19" i="1" s="1"/>
  <c r="G20" i="1" s="1"/>
  <c r="N13" i="1"/>
  <c r="J13" i="1"/>
  <c r="I13" i="1"/>
  <c r="H13" i="1"/>
  <c r="G13" i="1"/>
  <c r="F13" i="1"/>
  <c r="E13" i="1"/>
  <c r="M13" i="1"/>
  <c r="K13" i="1"/>
  <c r="E27" i="2"/>
  <c r="E28" i="2" s="1"/>
  <c r="F19" i="1"/>
  <c r="F20" i="1" s="1"/>
  <c r="E14" i="2"/>
  <c r="E15" i="2" s="1"/>
  <c r="N19" i="1" l="1"/>
  <c r="N20" i="1" s="1"/>
  <c r="E19" i="1"/>
  <c r="E20" i="1" s="1"/>
  <c r="M19" i="1"/>
  <c r="M20" i="1" s="1"/>
  <c r="J19" i="1"/>
  <c r="J20" i="1" s="1"/>
  <c r="K19" i="1"/>
  <c r="K20" i="1" s="1"/>
  <c r="L19" i="1"/>
  <c r="L20" i="1" s="1"/>
  <c r="I19" i="1"/>
  <c r="I20" i="1" s="1"/>
  <c r="H19" i="1"/>
  <c r="H20" i="1" s="1"/>
</calcChain>
</file>

<file path=xl/sharedStrings.xml><?xml version="1.0" encoding="utf-8"?>
<sst xmlns="http://schemas.openxmlformats.org/spreadsheetml/2006/main" count="57" uniqueCount="46">
  <si>
    <t>Summa:</t>
  </si>
  <si>
    <t>Bränsletillägg</t>
  </si>
  <si>
    <t>1-11 kg 149 sek - 12-62 kg 12,72 sek /kg</t>
  </si>
  <si>
    <t>Capacity</t>
  </si>
  <si>
    <t>89 sek</t>
  </si>
  <si>
    <t>Security</t>
  </si>
  <si>
    <t>Per kg</t>
  </si>
  <si>
    <t>Bas</t>
  </si>
  <si>
    <t>pris / kg</t>
  </si>
  <si>
    <t>Jetpak next day:  dagen efter 16:00</t>
  </si>
  <si>
    <t>inkuderat - (34km) (9km x 16 sek)</t>
  </si>
  <si>
    <t>inkuderat - (38km) (13km x 16sek)</t>
  </si>
  <si>
    <t xml:space="preserve">Hämtning: </t>
  </si>
  <si>
    <t>Leverans:</t>
  </si>
  <si>
    <t xml:space="preserve">SVA - Uppsala </t>
  </si>
  <si>
    <t xml:space="preserve">Travvägen 20 </t>
  </si>
  <si>
    <t>Km</t>
  </si>
  <si>
    <t>km</t>
  </si>
  <si>
    <t>hämtning inom 25 km - över 25km-16kr/km</t>
  </si>
  <si>
    <t>Leverans inom 25 km - över 25km-16kr/km</t>
  </si>
  <si>
    <t xml:space="preserve">Instruktion: </t>
  </si>
  <si>
    <t>Med MOMS:</t>
  </si>
  <si>
    <t>kg</t>
  </si>
  <si>
    <t>bas</t>
  </si>
  <si>
    <t>kg/pris</t>
  </si>
  <si>
    <t>hämtning / km</t>
  </si>
  <si>
    <t>Leverans / km</t>
  </si>
  <si>
    <t>security</t>
  </si>
  <si>
    <t>capacity 1-11 kg</t>
  </si>
  <si>
    <t>Capacity 12-62 kg /per kg</t>
  </si>
  <si>
    <t>1-11 kg</t>
  </si>
  <si>
    <t>12- 62 kg</t>
  </si>
  <si>
    <t>Pris ex moms</t>
  </si>
  <si>
    <t>Pris inkl.moms</t>
  </si>
  <si>
    <t>Längd (cm)</t>
  </si>
  <si>
    <t>Bredd (cm)</t>
  </si>
  <si>
    <t>Höjd (cm)</t>
  </si>
  <si>
    <t>Volym (m³)</t>
  </si>
  <si>
    <t>Volymvikt (kg)</t>
  </si>
  <si>
    <t>(kg/m³)</t>
  </si>
  <si>
    <t>okt 16:e -nov 15:e -  10,79 sek /kg</t>
  </si>
  <si>
    <t xml:space="preserve">555 sek 1 kg </t>
  </si>
  <si>
    <t>50 sek</t>
  </si>
  <si>
    <t xml:space="preserve">Malmö </t>
  </si>
  <si>
    <t>Vägen XX nr 52</t>
  </si>
  <si>
    <r>
      <t xml:space="preserve">Detta exempel är från Malmö. Jag har markerat de </t>
    </r>
    <r>
      <rPr>
        <b/>
        <sz val="11"/>
        <color rgb="FF00B050"/>
        <rFont val="Calibri"/>
        <family val="2"/>
        <scheme val="minor"/>
      </rPr>
      <t>mörkgröna</t>
    </r>
    <r>
      <rPr>
        <sz val="11"/>
        <color theme="1"/>
        <rFont val="Calibri"/>
        <family val="2"/>
        <scheme val="minor"/>
      </rPr>
      <t xml:space="preserve"> som man kan ändra för att få korrekt pris. Om ni vill veta km för någon annan adress så kontakta Robert Halmann så kommer ni få veta km. Ring till Robert på: 0733685250, Bränsletillägget kan ni hitta på denna länk: </t>
    </r>
    <r>
      <rPr>
        <u/>
        <sz val="11"/>
        <color theme="1"/>
        <rFont val="Calibri"/>
        <family val="2"/>
        <scheme val="minor"/>
      </rPr>
      <t>https://jetpak.com/se/villkor/viktig-information/</t>
    </r>
    <r>
      <rPr>
        <sz val="11"/>
        <color theme="1"/>
        <rFont val="Calibri"/>
        <family val="2"/>
        <scheme val="minor"/>
      </rPr>
      <t xml:space="preserve"> Ni använder bränsletillägg för flygtransporter. uppdateras varje 15:e på vår hemsida. Ovan är för Januari-Februari. Gula fälten är det totala priset för 1 kg-50kg. </t>
    </r>
    <r>
      <rPr>
        <b/>
        <sz val="11"/>
        <color rgb="FFFF0000"/>
        <rFont val="Calibri"/>
        <family val="2"/>
        <scheme val="minor"/>
      </rPr>
      <t>OBS!!!!</t>
    </r>
    <r>
      <rPr>
        <sz val="11"/>
        <color theme="1"/>
        <rFont val="Calibri"/>
        <family val="2"/>
        <scheme val="minor"/>
      </rPr>
      <t xml:space="preserve"> - När det gäller Djurkliniker som ligger in närområdet av Uppsala eller Stockholm så kommer dom att levereras med biltransport och leverans samma dag. Ring alltid kundservice för att få korrekt prisbild. Där gäller pris per km.  </t>
    </r>
    <r>
      <rPr>
        <b/>
        <u/>
        <sz val="11"/>
        <color rgb="FFFF0000"/>
        <rFont val="Calibri"/>
        <family val="2"/>
        <scheme val="minor"/>
      </rPr>
      <t>OBS!!!</t>
    </r>
    <r>
      <rPr>
        <b/>
        <u/>
        <sz val="11"/>
        <color theme="1"/>
        <rFont val="Calibri"/>
        <family val="2"/>
        <scheme val="minor"/>
      </rPr>
      <t xml:space="preserve"> Ni kan fortfarande skicka med oss över 50 kg men kontakta oss för pris. Eller anvdänd uträkningar i sheet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</si>
</sst>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kr-414]\ * #,##0.00_-;\-[$kr-414]\ * #,##0.00_-;_-[$kr-414]\ * &quot;-&quot;??_-;_-@_-"/>
  </numFmts>
  <fonts count="9" x14ac:knownFonts="1">
    <font>
      <sz val="11"/>
      <color theme="1"/>
      <name val="Calibri"/>
      <family val="2"/>
      <scheme val="minor"/>
    </font>
    <font>
      <b/>
      <sz val="11"/>
      <color theme="1"/>
      <name val="Calibri"/>
      <family val="2"/>
      <scheme val="minor"/>
    </font>
    <font>
      <u/>
      <sz val="11"/>
      <color theme="1"/>
      <name val="Calibri"/>
      <family val="2"/>
      <scheme val="minor"/>
    </font>
    <font>
      <b/>
      <sz val="11"/>
      <color rgb="FF00B050"/>
      <name val="Calibri"/>
      <family val="2"/>
      <scheme val="minor"/>
    </font>
    <font>
      <b/>
      <sz val="11"/>
      <color rgb="FFFF0000"/>
      <name val="Calibri"/>
      <family val="2"/>
      <scheme val="minor"/>
    </font>
    <font>
      <sz val="11"/>
      <color rgb="FF006100"/>
      <name val="Calibri"/>
      <family val="2"/>
      <scheme val="minor"/>
    </font>
    <font>
      <sz val="12"/>
      <color rgb="FF000000"/>
      <name val="Calibri"/>
      <family val="2"/>
      <scheme val="minor"/>
    </font>
    <font>
      <b/>
      <u/>
      <sz val="11"/>
      <color rgb="FFFF0000"/>
      <name val="Calibri"/>
      <family val="2"/>
      <scheme val="minor"/>
    </font>
    <font>
      <b/>
      <u/>
      <sz val="11"/>
      <color theme="1"/>
      <name val="Calibri"/>
      <family val="2"/>
      <scheme val="minor"/>
    </font>
  </fonts>
  <fills count="8">
    <fill>
      <patternFill patternType="none"/>
    </fill>
    <fill>
      <patternFill patternType="gray125"/>
    </fill>
    <fill>
      <patternFill patternType="solid">
        <fgColor rgb="FF92D050"/>
        <bgColor indexed="64"/>
      </patternFill>
    </fill>
    <fill>
      <patternFill patternType="solid">
        <fgColor theme="5" tint="0.39997558519241921"/>
        <bgColor indexed="64"/>
      </patternFill>
    </fill>
    <fill>
      <patternFill patternType="solid">
        <fgColor rgb="FFFFFF00"/>
        <bgColor indexed="64"/>
      </patternFill>
    </fill>
    <fill>
      <patternFill patternType="solid">
        <fgColor rgb="FFC6EFCE"/>
      </patternFill>
    </fill>
    <fill>
      <patternFill patternType="solid">
        <fgColor theme="4" tint="0.59999389629810485"/>
        <bgColor indexed="64"/>
      </patternFill>
    </fill>
    <fill>
      <patternFill patternType="solid">
        <fgColor theme="9" tint="0.39997558519241921"/>
        <bgColor indexed="64"/>
      </patternFill>
    </fill>
  </fills>
  <borders count="39">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s>
  <cellStyleXfs count="2">
    <xf numFmtId="0" fontId="0" fillId="0" borderId="0"/>
    <xf numFmtId="0" fontId="5" fillId="5" borderId="0" applyNumberFormat="0" applyBorder="0" applyAlignment="0" applyProtection="0"/>
  </cellStyleXfs>
  <cellXfs count="6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1" fillId="0" borderId="9" xfId="0" applyFont="1" applyBorder="1"/>
    <xf numFmtId="0" fontId="1" fillId="0" borderId="10" xfId="0" applyFont="1" applyBorder="1"/>
    <xf numFmtId="0" fontId="1" fillId="0" borderId="11" xfId="0" applyFont="1" applyBorder="1"/>
    <xf numFmtId="0" fontId="1" fillId="0" borderId="12" xfId="0" applyFont="1" applyBorder="1"/>
    <xf numFmtId="0" fontId="0" fillId="2" borderId="14" xfId="0" applyFill="1" applyBorder="1"/>
    <xf numFmtId="0" fontId="0" fillId="0" borderId="14" xfId="0" applyBorder="1"/>
    <xf numFmtId="0" fontId="0" fillId="0" borderId="15" xfId="0" applyBorder="1"/>
    <xf numFmtId="0" fontId="0" fillId="3" borderId="6" xfId="0" applyFill="1" applyBorder="1"/>
    <xf numFmtId="0" fontId="1" fillId="0" borderId="16" xfId="0" applyFont="1" applyBorder="1"/>
    <xf numFmtId="0" fontId="0" fillId="0" borderId="17" xfId="0" applyBorder="1"/>
    <xf numFmtId="0" fontId="0" fillId="0" borderId="18" xfId="0" applyBorder="1"/>
    <xf numFmtId="0" fontId="1" fillId="0" borderId="6" xfId="0" applyFont="1" applyBorder="1"/>
    <xf numFmtId="0" fontId="0" fillId="2" borderId="2" xfId="0" applyFill="1" applyBorder="1"/>
    <xf numFmtId="0" fontId="0" fillId="2" borderId="5" xfId="0" applyFill="1" applyBorder="1"/>
    <xf numFmtId="164" fontId="0" fillId="4" borderId="3" xfId="0" applyNumberFormat="1" applyFill="1" applyBorder="1"/>
    <xf numFmtId="164" fontId="0" fillId="4" borderId="2" xfId="0" applyNumberFormat="1" applyFill="1" applyBorder="1"/>
    <xf numFmtId="164" fontId="0" fillId="4" borderId="1" xfId="0" applyNumberFormat="1" applyFill="1" applyBorder="1"/>
    <xf numFmtId="0" fontId="0" fillId="0" borderId="11" xfId="0" applyBorder="1"/>
    <xf numFmtId="0" fontId="0" fillId="4" borderId="9" xfId="0" applyFill="1" applyBorder="1"/>
    <xf numFmtId="0" fontId="0" fillId="0" borderId="13" xfId="0" applyBorder="1"/>
    <xf numFmtId="164" fontId="0" fillId="0" borderId="0" xfId="0" applyNumberFormat="1"/>
    <xf numFmtId="0" fontId="5" fillId="5" borderId="19" xfId="1" applyBorder="1"/>
    <xf numFmtId="0" fontId="5" fillId="5" borderId="20" xfId="1" applyBorder="1"/>
    <xf numFmtId="9" fontId="5" fillId="5" borderId="20" xfId="1" applyNumberFormat="1" applyBorder="1"/>
    <xf numFmtId="164" fontId="5" fillId="5" borderId="20" xfId="1" applyNumberFormat="1" applyBorder="1"/>
    <xf numFmtId="164" fontId="5" fillId="5" borderId="21" xfId="1" applyNumberFormat="1" applyBorder="1"/>
    <xf numFmtId="0" fontId="1" fillId="0" borderId="19" xfId="0" applyFont="1" applyBorder="1"/>
    <xf numFmtId="0" fontId="1" fillId="2" borderId="22" xfId="0" applyFont="1" applyFill="1" applyBorder="1"/>
    <xf numFmtId="0" fontId="0" fillId="0" borderId="23" xfId="0" applyBorder="1"/>
    <xf numFmtId="0" fontId="0" fillId="0" borderId="24" xfId="0" applyBorder="1"/>
    <xf numFmtId="0" fontId="0" fillId="0" borderId="25" xfId="0" applyBorder="1"/>
    <xf numFmtId="0" fontId="0" fillId="0" borderId="26" xfId="0" applyBorder="1"/>
    <xf numFmtId="0" fontId="0" fillId="2" borderId="25" xfId="0" applyFill="1" applyBorder="1"/>
    <xf numFmtId="0" fontId="0" fillId="0" borderId="27" xfId="0" applyBorder="1"/>
    <xf numFmtId="0" fontId="0" fillId="0" borderId="28" xfId="0" applyBorder="1"/>
    <xf numFmtId="0" fontId="0" fillId="2" borderId="27" xfId="0" applyFill="1" applyBorder="1"/>
    <xf numFmtId="0" fontId="5" fillId="5" borderId="22" xfId="1" applyBorder="1"/>
    <xf numFmtId="9" fontId="0" fillId="0" borderId="19" xfId="0" applyNumberFormat="1"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19" xfId="0" applyBorder="1"/>
    <xf numFmtId="0" fontId="0" fillId="2" borderId="22" xfId="0" applyFill="1" applyBorder="1"/>
    <xf numFmtId="0" fontId="6" fillId="0" borderId="35" xfId="0" applyFont="1" applyBorder="1"/>
    <xf numFmtId="0" fontId="6" fillId="0" borderId="36" xfId="0" applyFont="1" applyBorder="1"/>
    <xf numFmtId="0" fontId="6" fillId="0" borderId="37" xfId="0" applyFont="1" applyBorder="1"/>
    <xf numFmtId="0" fontId="0" fillId="0" borderId="10" xfId="0" applyBorder="1"/>
    <xf numFmtId="0" fontId="0" fillId="0" borderId="9" xfId="0" applyBorder="1" applyAlignment="1">
      <alignment horizontal="center"/>
    </xf>
    <xf numFmtId="0" fontId="0" fillId="2" borderId="11" xfId="0" applyFill="1" applyBorder="1"/>
    <xf numFmtId="0" fontId="0" fillId="2" borderId="10" xfId="0" applyFill="1" applyBorder="1"/>
    <xf numFmtId="0" fontId="0" fillId="0" borderId="16" xfId="0" applyBorder="1"/>
    <xf numFmtId="0" fontId="0" fillId="0" borderId="38" xfId="0" applyBorder="1"/>
    <xf numFmtId="0" fontId="0" fillId="7" borderId="19" xfId="0" applyFill="1" applyBorder="1"/>
    <xf numFmtId="0" fontId="0" fillId="0" borderId="0" xfId="0" applyAlignment="1">
      <alignment horizontal="left" vertical="top" wrapText="1"/>
    </xf>
    <xf numFmtId="0" fontId="1" fillId="6" borderId="29" xfId="0" applyFont="1" applyFill="1" applyBorder="1" applyAlignment="1">
      <alignment horizontal="center"/>
    </xf>
    <xf numFmtId="0" fontId="1" fillId="6" borderId="34" xfId="0" applyFont="1" applyFill="1" applyBorder="1" applyAlignment="1">
      <alignment horizontal="center"/>
    </xf>
    <xf numFmtId="0" fontId="0" fillId="6" borderId="29" xfId="0" applyFill="1" applyBorder="1" applyAlignment="1">
      <alignment horizontal="center"/>
    </xf>
    <xf numFmtId="0" fontId="0" fillId="6" borderId="34" xfId="0" applyFill="1" applyBorder="1" applyAlignment="1">
      <alignment horizontal="center"/>
    </xf>
  </cellXfs>
  <cellStyles count="2">
    <cellStyle name="Bra"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5E2BE-C36C-47EC-854C-6548D36FC186}">
  <dimension ref="A1:N29"/>
  <sheetViews>
    <sheetView tabSelected="1" workbookViewId="0">
      <selection activeCell="A23" sqref="A23:N29"/>
    </sheetView>
  </sheetViews>
  <sheetFormatPr defaultRowHeight="14.5" x14ac:dyDescent="0.35"/>
  <cols>
    <col min="1" max="1" width="39.81640625" bestFit="1" customWidth="1"/>
    <col min="2" max="2" width="35.26953125" bestFit="1" customWidth="1"/>
    <col min="3" max="3" width="4.26953125" customWidth="1"/>
    <col min="4" max="4" width="6" bestFit="1" customWidth="1"/>
    <col min="5" max="14" width="11.54296875" bestFit="1" customWidth="1"/>
    <col min="16" max="16" width="29.81640625" bestFit="1" customWidth="1"/>
    <col min="17" max="17" width="3.81640625" bestFit="1" customWidth="1"/>
    <col min="18" max="18" width="3.7265625" bestFit="1" customWidth="1"/>
  </cols>
  <sheetData>
    <row r="1" spans="1:14" x14ac:dyDescent="0.35">
      <c r="B1" s="17" t="s">
        <v>12</v>
      </c>
      <c r="C1" s="18" t="s">
        <v>16</v>
      </c>
      <c r="D1" s="19" t="s">
        <v>17</v>
      </c>
    </row>
    <row r="2" spans="1:14" x14ac:dyDescent="0.35">
      <c r="B2" s="6" t="s">
        <v>43</v>
      </c>
      <c r="C2" s="5"/>
      <c r="D2" s="4"/>
    </row>
    <row r="3" spans="1:14" x14ac:dyDescent="0.35">
      <c r="B3" s="6" t="s">
        <v>44</v>
      </c>
      <c r="C3" s="22">
        <v>25</v>
      </c>
      <c r="D3" s="4">
        <f>SUM(C3-25)</f>
        <v>0</v>
      </c>
    </row>
    <row r="4" spans="1:14" x14ac:dyDescent="0.35">
      <c r="B4" s="6"/>
      <c r="C4" s="5"/>
      <c r="D4" s="4"/>
    </row>
    <row r="5" spans="1:14" x14ac:dyDescent="0.35">
      <c r="B5" s="20" t="s">
        <v>13</v>
      </c>
      <c r="C5" s="5"/>
      <c r="D5" s="4"/>
    </row>
    <row r="6" spans="1:14" x14ac:dyDescent="0.35">
      <c r="B6" s="6" t="s">
        <v>14</v>
      </c>
      <c r="C6" s="5"/>
      <c r="D6" s="4"/>
    </row>
    <row r="7" spans="1:14" ht="15" thickBot="1" x14ac:dyDescent="0.4">
      <c r="B7" s="3" t="s">
        <v>15</v>
      </c>
      <c r="C7" s="21">
        <v>39</v>
      </c>
      <c r="D7" s="1">
        <f>SUM(C7-25)</f>
        <v>14</v>
      </c>
    </row>
    <row r="9" spans="1:14" ht="15" thickBot="1" x14ac:dyDescent="0.4"/>
    <row r="10" spans="1:14" ht="15" thickBot="1" x14ac:dyDescent="0.4">
      <c r="A10" s="11" t="s">
        <v>9</v>
      </c>
      <c r="B10" s="10" t="s">
        <v>8</v>
      </c>
      <c r="C10" s="10"/>
      <c r="D10" s="12"/>
      <c r="E10" s="11">
        <v>1</v>
      </c>
      <c r="F10" s="10">
        <v>10</v>
      </c>
      <c r="G10" s="9">
        <v>15</v>
      </c>
      <c r="H10" s="9">
        <v>20</v>
      </c>
      <c r="I10" s="9">
        <v>25</v>
      </c>
      <c r="J10" s="9">
        <v>30</v>
      </c>
      <c r="K10" s="9">
        <v>35</v>
      </c>
      <c r="L10" s="9">
        <v>40</v>
      </c>
      <c r="M10" s="9">
        <v>45</v>
      </c>
      <c r="N10" s="9">
        <v>50</v>
      </c>
    </row>
    <row r="11" spans="1:14" x14ac:dyDescent="0.35">
      <c r="A11" s="8" t="s">
        <v>7</v>
      </c>
      <c r="B11" s="7" t="s">
        <v>41</v>
      </c>
      <c r="C11" s="7"/>
      <c r="D11" s="28">
        <v>555</v>
      </c>
      <c r="E11" s="61">
        <f>SUM(D11)</f>
        <v>555</v>
      </c>
      <c r="F11" s="61">
        <f t="shared" ref="F11:N11" si="0">SUM(E11)</f>
        <v>555</v>
      </c>
      <c r="G11" s="61">
        <f t="shared" si="0"/>
        <v>555</v>
      </c>
      <c r="H11" s="61">
        <f t="shared" si="0"/>
        <v>555</v>
      </c>
      <c r="I11" s="61">
        <f t="shared" si="0"/>
        <v>555</v>
      </c>
      <c r="J11" s="61">
        <f t="shared" si="0"/>
        <v>555</v>
      </c>
      <c r="K11" s="61">
        <f t="shared" si="0"/>
        <v>555</v>
      </c>
      <c r="L11" s="61">
        <f t="shared" si="0"/>
        <v>555</v>
      </c>
      <c r="M11" s="61">
        <f t="shared" si="0"/>
        <v>555</v>
      </c>
      <c r="N11" s="62">
        <f t="shared" si="0"/>
        <v>555</v>
      </c>
    </row>
    <row r="12" spans="1:14" x14ac:dyDescent="0.35">
      <c r="A12" s="6" t="s">
        <v>6</v>
      </c>
      <c r="B12" s="5" t="s">
        <v>42</v>
      </c>
      <c r="C12" s="5"/>
      <c r="D12" s="14">
        <v>50</v>
      </c>
      <c r="E12" s="6">
        <v>0</v>
      </c>
      <c r="F12" s="5">
        <f>SUM(D12*F10-50)</f>
        <v>450</v>
      </c>
      <c r="G12" s="5">
        <f>SUM(D12*G10-50)</f>
        <v>700</v>
      </c>
      <c r="H12" s="5">
        <f>SUM(D12*H10-50)</f>
        <v>950</v>
      </c>
      <c r="I12" s="5">
        <f>SUM(D12*I10-50)</f>
        <v>1200</v>
      </c>
      <c r="J12" s="5">
        <f>SUM(D12*J10-50)</f>
        <v>1450</v>
      </c>
      <c r="K12" s="5">
        <f>SUM(D12*K10-50)</f>
        <v>1700</v>
      </c>
      <c r="L12" s="5">
        <f>SUM(D12*L10-50)</f>
        <v>1950</v>
      </c>
      <c r="M12" s="5">
        <f>SUM(D12*M10-50)</f>
        <v>2200</v>
      </c>
      <c r="N12" s="4">
        <f>SUM(D12*N10-50)</f>
        <v>2450</v>
      </c>
    </row>
    <row r="13" spans="1:14" x14ac:dyDescent="0.35">
      <c r="A13" s="16" t="s">
        <v>18</v>
      </c>
      <c r="B13" s="5" t="s">
        <v>10</v>
      </c>
      <c r="C13" s="5"/>
      <c r="D13" s="14">
        <f>SUM(D3)</f>
        <v>0</v>
      </c>
      <c r="E13" s="6">
        <f>SUM(D13*17)</f>
        <v>0</v>
      </c>
      <c r="F13" s="6">
        <f>SUM(D13*17)</f>
        <v>0</v>
      </c>
      <c r="G13" s="6">
        <f>SUM(D13*17)</f>
        <v>0</v>
      </c>
      <c r="H13" s="6">
        <f>SUM(D13*17)</f>
        <v>0</v>
      </c>
      <c r="I13" s="6">
        <f>SUM(D13*17)</f>
        <v>0</v>
      </c>
      <c r="J13" s="6">
        <f>SUM(D13*17)</f>
        <v>0</v>
      </c>
      <c r="K13" s="6">
        <f>SUM(D13*17)</f>
        <v>0</v>
      </c>
      <c r="L13" s="6">
        <f>SUM(D13*17)</f>
        <v>0</v>
      </c>
      <c r="M13" s="6">
        <f>SUM(D13*17)</f>
        <v>0</v>
      </c>
      <c r="N13" s="40">
        <f>SUM(D13*17)</f>
        <v>0</v>
      </c>
    </row>
    <row r="14" spans="1:14" x14ac:dyDescent="0.35">
      <c r="A14" s="6" t="s">
        <v>19</v>
      </c>
      <c r="B14" s="5" t="s">
        <v>11</v>
      </c>
      <c r="C14" s="5"/>
      <c r="D14" s="14">
        <f>SUM(D7)</f>
        <v>14</v>
      </c>
      <c r="E14" s="6">
        <f>SUM(D14*17)</f>
        <v>238</v>
      </c>
      <c r="F14" s="6">
        <f>SUM(D14*17)</f>
        <v>238</v>
      </c>
      <c r="G14" s="6">
        <f>SUM(D14*17)</f>
        <v>238</v>
      </c>
      <c r="H14" s="6">
        <f>SUM(D14*17)</f>
        <v>238</v>
      </c>
      <c r="I14" s="6">
        <f>SUM(D14*17)</f>
        <v>238</v>
      </c>
      <c r="J14" s="6">
        <f>SUM(D14*17)</f>
        <v>238</v>
      </c>
      <c r="K14" s="6">
        <f>SUM(D14*17)</f>
        <v>238</v>
      </c>
      <c r="L14" s="6">
        <f>SUM(D14*17)</f>
        <v>238</v>
      </c>
      <c r="M14" s="6">
        <f>SUM(D14*17)</f>
        <v>238</v>
      </c>
      <c r="N14" s="40">
        <f>SUM(D14*17)</f>
        <v>238</v>
      </c>
    </row>
    <row r="15" spans="1:14" x14ac:dyDescent="0.35">
      <c r="A15" s="6" t="s">
        <v>5</v>
      </c>
      <c r="B15" s="5" t="s">
        <v>4</v>
      </c>
      <c r="C15" s="5"/>
      <c r="D15" s="14">
        <v>117</v>
      </c>
      <c r="E15" s="6">
        <f>SUM(D15)</f>
        <v>117</v>
      </c>
      <c r="F15" s="6">
        <f t="shared" ref="F15:N15" si="1">SUM(E15)</f>
        <v>117</v>
      </c>
      <c r="G15" s="6">
        <f t="shared" si="1"/>
        <v>117</v>
      </c>
      <c r="H15" s="6">
        <f t="shared" si="1"/>
        <v>117</v>
      </c>
      <c r="I15" s="6">
        <f t="shared" si="1"/>
        <v>117</v>
      </c>
      <c r="J15" s="6">
        <f t="shared" si="1"/>
        <v>117</v>
      </c>
      <c r="K15" s="6">
        <f t="shared" si="1"/>
        <v>117</v>
      </c>
      <c r="L15" s="6">
        <f t="shared" si="1"/>
        <v>117</v>
      </c>
      <c r="M15" s="6">
        <f t="shared" si="1"/>
        <v>117</v>
      </c>
      <c r="N15" s="40">
        <f t="shared" si="1"/>
        <v>117</v>
      </c>
    </row>
    <row r="16" spans="1:14" x14ac:dyDescent="0.35">
      <c r="A16" s="6" t="s">
        <v>3</v>
      </c>
      <c r="B16" s="5" t="s">
        <v>2</v>
      </c>
      <c r="C16" s="5">
        <v>149</v>
      </c>
      <c r="D16" s="14">
        <v>12.72</v>
      </c>
      <c r="E16" s="6">
        <v>149</v>
      </c>
      <c r="F16" s="5">
        <v>149</v>
      </c>
      <c r="G16" s="5">
        <v>199.88</v>
      </c>
      <c r="H16" s="5">
        <v>263.48</v>
      </c>
      <c r="I16" s="5">
        <v>327.08</v>
      </c>
      <c r="J16" s="5">
        <v>390.68</v>
      </c>
      <c r="K16" s="5">
        <v>454.28</v>
      </c>
      <c r="L16" s="5">
        <v>517.88</v>
      </c>
      <c r="M16" s="5">
        <v>581.48</v>
      </c>
      <c r="N16" s="4">
        <v>645.08000000000004</v>
      </c>
    </row>
    <row r="17" spans="1:14" x14ac:dyDescent="0.35">
      <c r="A17" s="16" t="s">
        <v>1</v>
      </c>
      <c r="B17" s="5" t="s">
        <v>40</v>
      </c>
      <c r="C17" s="5"/>
      <c r="D17" s="13">
        <v>11.51</v>
      </c>
      <c r="E17" s="6">
        <f>SUM(D17)</f>
        <v>11.51</v>
      </c>
      <c r="F17" s="5">
        <f>SUM(D17*F10)</f>
        <v>115.1</v>
      </c>
      <c r="G17" s="5">
        <f>SUM(D17*G10)</f>
        <v>172.65</v>
      </c>
      <c r="H17" s="5">
        <f>SUM(D17*H10)</f>
        <v>230.2</v>
      </c>
      <c r="I17" s="5">
        <f>SUM(D17*I10)</f>
        <v>287.75</v>
      </c>
      <c r="J17" s="5">
        <f>SUM(D17*J10)</f>
        <v>345.3</v>
      </c>
      <c r="K17" s="5">
        <f>SUM(D17*K10)</f>
        <v>402.84999999999997</v>
      </c>
      <c r="L17" s="5">
        <f>SUM(D17*L10)</f>
        <v>460.4</v>
      </c>
      <c r="M17" s="5">
        <f>SUM(E17*M10)</f>
        <v>517.95000000000005</v>
      </c>
      <c r="N17" s="4">
        <f>SUM(D17*N10)</f>
        <v>575.5</v>
      </c>
    </row>
    <row r="18" spans="1:14" x14ac:dyDescent="0.35">
      <c r="A18" s="6"/>
      <c r="B18" s="5"/>
      <c r="C18" s="5"/>
      <c r="D18" s="14"/>
      <c r="E18" s="6"/>
      <c r="F18" s="5"/>
      <c r="G18" s="5"/>
      <c r="H18" s="5"/>
      <c r="I18" s="5"/>
      <c r="J18" s="5"/>
      <c r="K18" s="5"/>
      <c r="L18" s="5"/>
      <c r="M18" s="5"/>
      <c r="N18" s="4"/>
    </row>
    <row r="19" spans="1:14" ht="15" thickBot="1" x14ac:dyDescent="0.4">
      <c r="A19" s="3" t="s">
        <v>0</v>
      </c>
      <c r="B19" s="2"/>
      <c r="C19" s="2"/>
      <c r="D19" s="15"/>
      <c r="E19" s="23">
        <f t="shared" ref="E19:N19" si="2">SUM(E11:E17)</f>
        <v>1070.51</v>
      </c>
      <c r="F19" s="24">
        <f t="shared" si="2"/>
        <v>1624.1</v>
      </c>
      <c r="G19" s="25">
        <f t="shared" si="2"/>
        <v>1982.5300000000002</v>
      </c>
      <c r="H19" s="25">
        <f t="shared" si="2"/>
        <v>2353.6799999999998</v>
      </c>
      <c r="I19" s="25">
        <f t="shared" si="2"/>
        <v>2724.83</v>
      </c>
      <c r="J19" s="25">
        <f t="shared" si="2"/>
        <v>3095.98</v>
      </c>
      <c r="K19" s="25">
        <f t="shared" si="2"/>
        <v>3467.1299999999997</v>
      </c>
      <c r="L19" s="25">
        <f t="shared" si="2"/>
        <v>3838.28</v>
      </c>
      <c r="M19" s="25">
        <f t="shared" si="2"/>
        <v>4209.43</v>
      </c>
      <c r="N19" s="25">
        <f t="shared" si="2"/>
        <v>4580.58</v>
      </c>
    </row>
    <row r="20" spans="1:14" ht="15" thickBot="1" x14ac:dyDescent="0.4">
      <c r="A20" s="30" t="s">
        <v>21</v>
      </c>
      <c r="B20" s="31"/>
      <c r="C20" s="31"/>
      <c r="D20" s="32">
        <v>0.25</v>
      </c>
      <c r="E20" s="33">
        <f>SUM(E19*D20+E19)</f>
        <v>1338.1375</v>
      </c>
      <c r="F20" s="33">
        <f>SUM(F19*D20+F19)</f>
        <v>2030.125</v>
      </c>
      <c r="G20" s="33">
        <f>SUM(G19*D20+G19)</f>
        <v>2478.1625000000004</v>
      </c>
      <c r="H20" s="33">
        <f>SUM(H19*D20+H19)</f>
        <v>2942.1</v>
      </c>
      <c r="I20" s="33">
        <f>SUM(I19*D20+I19)</f>
        <v>3406.0374999999999</v>
      </c>
      <c r="J20" s="33">
        <f>SUM(J19*D20+J19)</f>
        <v>3869.9749999999999</v>
      </c>
      <c r="K20" s="33">
        <f>SUM(K19*D20+K19)</f>
        <v>4333.9124999999995</v>
      </c>
      <c r="L20" s="33">
        <f>SUM(L19*D20+L19)</f>
        <v>4797.8500000000004</v>
      </c>
      <c r="M20" s="33">
        <f>SUM(M19*D20+M19)</f>
        <v>5261.7875000000004</v>
      </c>
      <c r="N20" s="34">
        <f>SUM(N19*D20+N19)</f>
        <v>5725.7250000000004</v>
      </c>
    </row>
    <row r="21" spans="1:14" x14ac:dyDescent="0.35">
      <c r="E21" s="29"/>
      <c r="F21" s="29"/>
      <c r="G21" s="29"/>
      <c r="H21" s="29"/>
      <c r="I21" s="29"/>
      <c r="J21" s="29"/>
      <c r="K21" s="29"/>
      <c r="L21" s="29"/>
      <c r="M21" s="29"/>
      <c r="N21" s="29"/>
    </row>
    <row r="22" spans="1:14" x14ac:dyDescent="0.35">
      <c r="A22" t="s">
        <v>20</v>
      </c>
    </row>
    <row r="23" spans="1:14" x14ac:dyDescent="0.35">
      <c r="A23" s="64" t="s">
        <v>45</v>
      </c>
      <c r="B23" s="64"/>
      <c r="C23" s="64"/>
      <c r="D23" s="64"/>
      <c r="E23" s="64"/>
      <c r="F23" s="64"/>
      <c r="G23" s="64"/>
      <c r="H23" s="64"/>
      <c r="I23" s="64"/>
      <c r="J23" s="64"/>
      <c r="K23" s="64"/>
      <c r="L23" s="64"/>
      <c r="M23" s="64"/>
      <c r="N23" s="64"/>
    </row>
    <row r="24" spans="1:14" x14ac:dyDescent="0.35">
      <c r="A24" s="64"/>
      <c r="B24" s="64"/>
      <c r="C24" s="64"/>
      <c r="D24" s="64"/>
      <c r="E24" s="64"/>
      <c r="F24" s="64"/>
      <c r="G24" s="64"/>
      <c r="H24" s="64"/>
      <c r="I24" s="64"/>
      <c r="J24" s="64"/>
      <c r="K24" s="64"/>
      <c r="L24" s="64"/>
      <c r="M24" s="64"/>
      <c r="N24" s="64"/>
    </row>
    <row r="25" spans="1:14" x14ac:dyDescent="0.35">
      <c r="A25" s="64"/>
      <c r="B25" s="64"/>
      <c r="C25" s="64"/>
      <c r="D25" s="64"/>
      <c r="E25" s="64"/>
      <c r="F25" s="64"/>
      <c r="G25" s="64"/>
      <c r="H25" s="64"/>
      <c r="I25" s="64"/>
      <c r="J25" s="64"/>
      <c r="K25" s="64"/>
      <c r="L25" s="64"/>
      <c r="M25" s="64"/>
      <c r="N25" s="64"/>
    </row>
    <row r="26" spans="1:14" x14ac:dyDescent="0.35">
      <c r="A26" s="64"/>
      <c r="B26" s="64"/>
      <c r="C26" s="64"/>
      <c r="D26" s="64"/>
      <c r="E26" s="64"/>
      <c r="F26" s="64"/>
      <c r="G26" s="64"/>
      <c r="H26" s="64"/>
      <c r="I26" s="64"/>
      <c r="J26" s="64"/>
      <c r="K26" s="64"/>
      <c r="L26" s="64"/>
      <c r="M26" s="64"/>
      <c r="N26" s="64"/>
    </row>
    <row r="27" spans="1:14" x14ac:dyDescent="0.35">
      <c r="A27" s="64"/>
      <c r="B27" s="64"/>
      <c r="C27" s="64"/>
      <c r="D27" s="64"/>
      <c r="E27" s="64"/>
      <c r="F27" s="64"/>
      <c r="G27" s="64"/>
      <c r="H27" s="64"/>
      <c r="I27" s="64"/>
      <c r="J27" s="64"/>
      <c r="K27" s="64"/>
      <c r="L27" s="64"/>
      <c r="M27" s="64"/>
      <c r="N27" s="64"/>
    </row>
    <row r="28" spans="1:14" x14ac:dyDescent="0.35">
      <c r="A28" s="64"/>
      <c r="B28" s="64"/>
      <c r="C28" s="64"/>
      <c r="D28" s="64"/>
      <c r="E28" s="64"/>
      <c r="F28" s="64"/>
      <c r="G28" s="64"/>
      <c r="H28" s="64"/>
      <c r="I28" s="64"/>
      <c r="J28" s="64"/>
      <c r="K28" s="64"/>
      <c r="L28" s="64"/>
      <c r="M28" s="64"/>
      <c r="N28" s="64"/>
    </row>
    <row r="29" spans="1:14" x14ac:dyDescent="0.35">
      <c r="A29" s="64"/>
      <c r="B29" s="64"/>
      <c r="C29" s="64"/>
      <c r="D29" s="64"/>
      <c r="E29" s="64"/>
      <c r="F29" s="64"/>
      <c r="G29" s="64"/>
      <c r="H29" s="64"/>
      <c r="I29" s="64"/>
      <c r="J29" s="64"/>
      <c r="K29" s="64"/>
      <c r="L29" s="64"/>
      <c r="M29" s="64"/>
      <c r="N29" s="64"/>
    </row>
  </sheetData>
  <mergeCells count="1">
    <mergeCell ref="A23:N2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2BD31-D402-4962-B496-72E66E3BB5CE}">
  <dimension ref="B1:K28"/>
  <sheetViews>
    <sheetView workbookViewId="0">
      <selection activeCell="E19" sqref="E19"/>
    </sheetView>
  </sheetViews>
  <sheetFormatPr defaultRowHeight="14.5" x14ac:dyDescent="0.35"/>
  <cols>
    <col min="1" max="1" width="9.54296875" bestFit="1" customWidth="1"/>
    <col min="2" max="2" width="23.1796875" bestFit="1" customWidth="1"/>
    <col min="3" max="3" width="3" bestFit="1" customWidth="1"/>
    <col min="6" max="6" width="11.26953125" bestFit="1" customWidth="1"/>
    <col min="7" max="7" width="11.1796875" bestFit="1" customWidth="1"/>
    <col min="8" max="8" width="10" bestFit="1" customWidth="1"/>
    <col min="9" max="9" width="11.1796875" bestFit="1" customWidth="1"/>
    <col min="10" max="10" width="7.81640625" bestFit="1" customWidth="1"/>
    <col min="11" max="11" width="14.26953125" bestFit="1" customWidth="1"/>
    <col min="12" max="12" width="11.1796875" bestFit="1" customWidth="1"/>
    <col min="13" max="13" width="10" bestFit="1" customWidth="1"/>
    <col min="14" max="14" width="11.1796875" bestFit="1" customWidth="1"/>
    <col min="15" max="15" width="7.81640625" bestFit="1" customWidth="1"/>
    <col min="16" max="16" width="14.26953125" bestFit="1" customWidth="1"/>
  </cols>
  <sheetData>
    <row r="1" spans="2:11" ht="16" thickBot="1" x14ac:dyDescent="0.4">
      <c r="F1" s="54" t="s">
        <v>34</v>
      </c>
      <c r="G1" s="55" t="s">
        <v>35</v>
      </c>
      <c r="H1" s="55" t="s">
        <v>36</v>
      </c>
      <c r="I1" s="55" t="s">
        <v>37</v>
      </c>
      <c r="J1" s="55" t="s">
        <v>39</v>
      </c>
      <c r="K1" s="56" t="s">
        <v>38</v>
      </c>
    </row>
    <row r="2" spans="2:11" ht="15" thickBot="1" x14ac:dyDescent="0.4">
      <c r="F2" s="59">
        <v>90</v>
      </c>
      <c r="G2" s="60">
        <v>50</v>
      </c>
      <c r="H2" s="60">
        <v>35</v>
      </c>
      <c r="I2" s="57">
        <f>SUM(F2/100*G2/100*H2/100)</f>
        <v>0.1575</v>
      </c>
      <c r="J2" s="57">
        <v>200</v>
      </c>
      <c r="K2" s="58">
        <f>SUM(I2*J2)</f>
        <v>31.5</v>
      </c>
    </row>
    <row r="4" spans="2:11" ht="15" thickBot="1" x14ac:dyDescent="0.4"/>
    <row r="5" spans="2:11" ht="15" thickBot="1" x14ac:dyDescent="0.4">
      <c r="D5" s="65" t="s">
        <v>30</v>
      </c>
      <c r="E5" s="66"/>
    </row>
    <row r="6" spans="2:11" ht="15" thickBot="1" x14ac:dyDescent="0.4">
      <c r="B6" s="47" t="s">
        <v>22</v>
      </c>
      <c r="C6" s="48"/>
      <c r="D6" s="35"/>
      <c r="E6" s="36">
        <v>1</v>
      </c>
    </row>
    <row r="7" spans="2:11" x14ac:dyDescent="0.35">
      <c r="B7" s="49" t="s">
        <v>23</v>
      </c>
      <c r="D7" s="37">
        <v>555</v>
      </c>
      <c r="E7" s="38">
        <f>SUM(D7)</f>
        <v>555</v>
      </c>
    </row>
    <row r="8" spans="2:11" x14ac:dyDescent="0.35">
      <c r="B8" s="49" t="s">
        <v>24</v>
      </c>
      <c r="D8" s="39">
        <v>50</v>
      </c>
      <c r="E8" s="40">
        <f>SUM(D8*E6-50)</f>
        <v>0</v>
      </c>
    </row>
    <row r="9" spans="2:11" x14ac:dyDescent="0.35">
      <c r="B9" s="49" t="s">
        <v>25</v>
      </c>
      <c r="D9" s="41">
        <v>0</v>
      </c>
      <c r="E9" s="40">
        <f>SUM(D9*17)</f>
        <v>0</v>
      </c>
    </row>
    <row r="10" spans="2:11" x14ac:dyDescent="0.35">
      <c r="B10" s="49" t="s">
        <v>26</v>
      </c>
      <c r="D10" s="41">
        <v>14</v>
      </c>
      <c r="E10" s="40">
        <f>SUM(D10*17)</f>
        <v>238</v>
      </c>
    </row>
    <row r="11" spans="2:11" x14ac:dyDescent="0.35">
      <c r="B11" s="49" t="s">
        <v>27</v>
      </c>
      <c r="D11" s="39">
        <v>117</v>
      </c>
      <c r="E11" s="40">
        <f>SUM(D11)</f>
        <v>117</v>
      </c>
    </row>
    <row r="12" spans="2:11" x14ac:dyDescent="0.35">
      <c r="B12" s="49" t="s">
        <v>28</v>
      </c>
      <c r="D12" s="42">
        <v>149</v>
      </c>
      <c r="E12" s="43">
        <v>149</v>
      </c>
    </row>
    <row r="13" spans="2:11" ht="15" thickBot="1" x14ac:dyDescent="0.4">
      <c r="B13" s="49" t="s">
        <v>1</v>
      </c>
      <c r="D13" s="44">
        <v>11.51</v>
      </c>
      <c r="E13" s="43">
        <f>SUM(D13*E6)</f>
        <v>11.51</v>
      </c>
    </row>
    <row r="14" spans="2:11" ht="15" thickBot="1" x14ac:dyDescent="0.4">
      <c r="B14" s="49" t="s">
        <v>32</v>
      </c>
      <c r="D14" s="26"/>
      <c r="E14" s="27">
        <f>SUM(E7:E13)</f>
        <v>1070.51</v>
      </c>
    </row>
    <row r="15" spans="2:11" ht="15" thickBot="1" x14ac:dyDescent="0.4">
      <c r="B15" s="50" t="s">
        <v>33</v>
      </c>
      <c r="C15" s="51"/>
      <c r="D15" s="46">
        <v>0.25</v>
      </c>
      <c r="E15" s="45">
        <f>SUM(E14*D15+E14)</f>
        <v>1338.1375</v>
      </c>
    </row>
    <row r="16" spans="2:11" ht="15" thickBot="1" x14ac:dyDescent="0.4"/>
    <row r="17" spans="2:5" ht="15" thickBot="1" x14ac:dyDescent="0.4">
      <c r="D17" s="67" t="s">
        <v>31</v>
      </c>
      <c r="E17" s="68"/>
    </row>
    <row r="18" spans="2:5" ht="15" thickBot="1" x14ac:dyDescent="0.4">
      <c r="B18" s="47" t="s">
        <v>22</v>
      </c>
      <c r="C18" s="48"/>
      <c r="D18" s="52"/>
      <c r="E18" s="53">
        <v>15</v>
      </c>
    </row>
    <row r="19" spans="2:5" x14ac:dyDescent="0.35">
      <c r="B19" s="49" t="s">
        <v>23</v>
      </c>
      <c r="D19" s="37">
        <v>555</v>
      </c>
      <c r="E19" s="38">
        <f>SUM(D19)</f>
        <v>555</v>
      </c>
    </row>
    <row r="20" spans="2:5" x14ac:dyDescent="0.35">
      <c r="B20" s="49" t="s">
        <v>24</v>
      </c>
      <c r="D20" s="39">
        <v>50</v>
      </c>
      <c r="E20" s="40">
        <f>SUM(D20*E18-50)</f>
        <v>700</v>
      </c>
    </row>
    <row r="21" spans="2:5" x14ac:dyDescent="0.35">
      <c r="B21" s="49" t="s">
        <v>25</v>
      </c>
      <c r="D21" s="41">
        <v>0</v>
      </c>
      <c r="E21" s="40">
        <f>SUM(D21*17)</f>
        <v>0</v>
      </c>
    </row>
    <row r="22" spans="2:5" x14ac:dyDescent="0.35">
      <c r="B22" s="49" t="s">
        <v>26</v>
      </c>
      <c r="D22" s="41">
        <v>14</v>
      </c>
      <c r="E22" s="40">
        <f>SUM(D22*17)</f>
        <v>238</v>
      </c>
    </row>
    <row r="23" spans="2:5" x14ac:dyDescent="0.35">
      <c r="B23" s="49" t="s">
        <v>27</v>
      </c>
      <c r="D23" s="39">
        <v>117</v>
      </c>
      <c r="E23" s="40">
        <f>SUM(D23)</f>
        <v>117</v>
      </c>
    </row>
    <row r="24" spans="2:5" ht="15" thickBot="1" x14ac:dyDescent="0.4">
      <c r="B24" s="49" t="s">
        <v>28</v>
      </c>
      <c r="D24" s="42">
        <v>149</v>
      </c>
      <c r="E24" s="43">
        <f>SUM(D24)</f>
        <v>149</v>
      </c>
    </row>
    <row r="25" spans="2:5" ht="15" thickBot="1" x14ac:dyDescent="0.4">
      <c r="B25" s="49" t="s">
        <v>29</v>
      </c>
      <c r="C25" s="63">
        <f>SUM(E18-11)</f>
        <v>4</v>
      </c>
      <c r="D25" s="39">
        <v>12.72</v>
      </c>
      <c r="E25" s="40">
        <f>SUM(C25*D25)</f>
        <v>50.88</v>
      </c>
    </row>
    <row r="26" spans="2:5" ht="15" thickBot="1" x14ac:dyDescent="0.4">
      <c r="B26" s="49" t="s">
        <v>1</v>
      </c>
      <c r="D26" s="44">
        <v>11.51</v>
      </c>
      <c r="E26" s="43">
        <f>SUM(D26*E18)</f>
        <v>172.65</v>
      </c>
    </row>
    <row r="27" spans="2:5" ht="15" thickBot="1" x14ac:dyDescent="0.4">
      <c r="B27" s="49" t="s">
        <v>32</v>
      </c>
      <c r="D27" s="26"/>
      <c r="E27" s="27">
        <f>SUM(E19:E26)</f>
        <v>1982.5300000000002</v>
      </c>
    </row>
    <row r="28" spans="2:5" ht="15" thickBot="1" x14ac:dyDescent="0.4">
      <c r="B28" s="50" t="s">
        <v>33</v>
      </c>
      <c r="C28" s="51"/>
      <c r="D28" s="46">
        <v>0.25</v>
      </c>
      <c r="E28" s="45">
        <f>SUM(E27*D28+E27)</f>
        <v>2478.1625000000004</v>
      </c>
    </row>
  </sheetData>
  <mergeCells count="2">
    <mergeCell ref="D5:E5"/>
    <mergeCell ref="D17:E1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0E88A3374405E46976AF38630A8870E" ma:contentTypeVersion="14" ma:contentTypeDescription="Skapa ett nytt dokument." ma:contentTypeScope="" ma:versionID="ee9c84f5e1f2127d14d4262252ed0a97">
  <xsd:schema xmlns:xsd="http://www.w3.org/2001/XMLSchema" xmlns:xs="http://www.w3.org/2001/XMLSchema" xmlns:p="http://schemas.microsoft.com/office/2006/metadata/properties" xmlns:ns3="0def340a-c5ca-4c0f-b345-53a3a868b0dd" xmlns:ns4="bb1ab9bc-60e2-4774-a48a-dc5e33b09a17" targetNamespace="http://schemas.microsoft.com/office/2006/metadata/properties" ma:root="true" ma:fieldsID="7ab16caa03917c796f1126a62858fd6c" ns3:_="" ns4:_="">
    <xsd:import namespace="0def340a-c5ca-4c0f-b345-53a3a868b0dd"/>
    <xsd:import namespace="bb1ab9bc-60e2-4774-a48a-dc5e33b09a1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_activity" minOccurs="0"/>
                <xsd:element ref="ns4:MediaServiceSearchProperties" minOccurs="0"/>
                <xsd:element ref="ns4:MediaServiceObjectDetectorVersions" minOccurs="0"/>
                <xsd:element ref="ns4:MediaServiceDateTaken" minOccurs="0"/>
                <xsd:element ref="ns4:MediaServiceSystemTag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ef340a-c5ca-4c0f-b345-53a3a868b0dd"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element name="SharingHintHash" ma:index="10" nillable="true" ma:displayName="Delar tips,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1ab9bc-60e2-4774-a48a-dc5e33b09a1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bb1ab9bc-60e2-4774-a48a-dc5e33b09a1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E54F99-6C74-4E0C-A6FE-DC001F81EB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ef340a-c5ca-4c0f-b345-53a3a868b0dd"/>
    <ds:schemaRef ds:uri="bb1ab9bc-60e2-4774-a48a-dc5e33b09a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901379-1344-4BD6-B995-880DF1BF1DEF}">
  <ds:schemaRefs>
    <ds:schemaRef ds:uri="http://www.w3.org/XML/1998/namespace"/>
    <ds:schemaRef ds:uri="http://purl.org/dc/dcmitype/"/>
    <ds:schemaRef ds:uri="http://schemas.microsoft.com/office/infopath/2007/PartnerControls"/>
    <ds:schemaRef ds:uri="http://purl.org/dc/elements/1.1/"/>
    <ds:schemaRef ds:uri="http://purl.org/dc/terms/"/>
    <ds:schemaRef ds:uri="http://schemas.microsoft.com/office/2006/metadata/properties"/>
    <ds:schemaRef ds:uri="http://schemas.microsoft.com/office/2006/documentManagement/types"/>
    <ds:schemaRef ds:uri="http://schemas.openxmlformats.org/package/2006/metadata/core-properties"/>
    <ds:schemaRef ds:uri="bb1ab9bc-60e2-4774-a48a-dc5e33b09a17"/>
    <ds:schemaRef ds:uri="0def340a-c5ca-4c0f-b345-53a3a868b0dd"/>
  </ds:schemaRefs>
</ds:datastoreItem>
</file>

<file path=customXml/itemProps3.xml><?xml version="1.0" encoding="utf-8"?>
<ds:datastoreItem xmlns:ds="http://schemas.openxmlformats.org/officeDocument/2006/customXml" ds:itemID="{7B9385DC-F379-4511-A262-A746EDD46F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Sheet1</vt:lpstr>
      <vt:lpstr>Uträkningar för udda kg</vt:lpstr>
    </vt:vector>
  </TitlesOfParts>
  <Company>Jetpak Group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Halmann</dc:creator>
  <cp:lastModifiedBy>Magdalena Hellström</cp:lastModifiedBy>
  <dcterms:created xsi:type="dcterms:W3CDTF">2024-03-01T10:13:15Z</dcterms:created>
  <dcterms:modified xsi:type="dcterms:W3CDTF">2025-02-07T13:03:38Z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0x01010050E88A3374405E46976AF38630A8870E</vt:lpwstr>
  </property>
</Properties>
</file>